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3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4" i="1"/>
  <c r="D23"/>
  <c r="D22"/>
  <c r="B11"/>
  <c r="B15" s="1"/>
  <c r="C11"/>
  <c r="F11"/>
  <c r="F15" s="1"/>
  <c r="E11"/>
  <c r="E15" s="1"/>
  <c r="D11"/>
  <c r="D15" s="1"/>
  <c r="C15"/>
  <c r="B17" l="1"/>
  <c r="B18" s="1"/>
</calcChain>
</file>

<file path=xl/sharedStrings.xml><?xml version="1.0" encoding="utf-8"?>
<sst xmlns="http://schemas.openxmlformats.org/spreadsheetml/2006/main" count="87" uniqueCount="75">
  <si>
    <t>UNIVERSIDADE FEDERAL DO ACRE</t>
  </si>
  <si>
    <t>Curso</t>
  </si>
  <si>
    <t>Código e suas</t>
  </si>
  <si>
    <t>Tecnologias</t>
  </si>
  <si>
    <t>Linguagem</t>
  </si>
  <si>
    <t>C. Humanas</t>
  </si>
  <si>
    <t>Suas Tecnologias</t>
  </si>
  <si>
    <t>C. Natureza</t>
  </si>
  <si>
    <t>Matemática</t>
  </si>
  <si>
    <t>Pontuação</t>
  </si>
  <si>
    <t>Subtotal</t>
  </si>
  <si>
    <t>Redação</t>
  </si>
  <si>
    <t>Total de Pontos</t>
  </si>
  <si>
    <t>NUCLEO DE PROCESSO SELETIVO - NUPS</t>
  </si>
  <si>
    <t xml:space="preserve">Curso </t>
  </si>
  <si>
    <t>Pesos</t>
  </si>
  <si>
    <t>Pesos/Área do Conhecimento - UFAC</t>
  </si>
  <si>
    <t>Artes Cênicas</t>
  </si>
  <si>
    <t>C.Biológicas-Lic</t>
  </si>
  <si>
    <t>C. Sociais</t>
  </si>
  <si>
    <t>Comunic. Social</t>
  </si>
  <si>
    <t>Direito</t>
  </si>
  <si>
    <t>Economia</t>
  </si>
  <si>
    <t>Enfermagem</t>
  </si>
  <si>
    <t>Eng. Agronômica</t>
  </si>
  <si>
    <t>Eng. Civil</t>
  </si>
  <si>
    <t>Eng. Elétrica</t>
  </si>
  <si>
    <t>Eng. Florestal</t>
  </si>
  <si>
    <t>Filosofia</t>
  </si>
  <si>
    <t>Física</t>
  </si>
  <si>
    <t>Medicina</t>
  </si>
  <si>
    <t>Medicna Veterin.</t>
  </si>
  <si>
    <t>Nutrição</t>
  </si>
  <si>
    <t>Pedagogia</t>
  </si>
  <si>
    <t>Química</t>
  </si>
  <si>
    <t>Sist. Informação</t>
  </si>
  <si>
    <t>Saúde Coletiva</t>
  </si>
  <si>
    <t>Média Ponderada</t>
  </si>
  <si>
    <t>PROCESSO SELETIVO - 2013</t>
  </si>
  <si>
    <t>PLANILHA DE ESTIMATIVA DOS PONTOS PARA SISU - CURSOS DA UFAC</t>
  </si>
  <si>
    <t xml:space="preserve">Cursos </t>
  </si>
  <si>
    <t>ORIENTAÇÕES PARA PREENCHIMENTO</t>
  </si>
  <si>
    <r>
      <t xml:space="preserve">5. Anote a pontuação obtida para o curso escolhido </t>
    </r>
    <r>
      <rPr>
        <b/>
        <sz val="11"/>
        <color indexed="8"/>
        <rFont val="Calibri"/>
        <family val="2"/>
      </rPr>
      <t>(Célula D17 E D18).</t>
    </r>
  </si>
  <si>
    <r>
      <t xml:space="preserve">   </t>
    </r>
    <r>
      <rPr>
        <b/>
        <sz val="11"/>
        <color indexed="8"/>
        <rFont val="Calibri"/>
        <family val="2"/>
      </rPr>
      <t>D13, E13 e F13</t>
    </r>
    <r>
      <rPr>
        <sz val="11"/>
        <color theme="1"/>
        <rFont val="Calibri"/>
        <family val="2"/>
        <scheme val="minor"/>
      </rPr>
      <t>.</t>
    </r>
  </si>
  <si>
    <t>Processo Seletivo 2012</t>
  </si>
  <si>
    <t>Cand./Vaga</t>
  </si>
  <si>
    <t>Pontuação Máxima</t>
  </si>
  <si>
    <t>Pontuação Mínima</t>
  </si>
  <si>
    <t>Educação Física-Lic.</t>
  </si>
  <si>
    <t>Educação Física-Bch.</t>
  </si>
  <si>
    <t>Geografia-Lic.</t>
  </si>
  <si>
    <t>Geografia-Bch.</t>
  </si>
  <si>
    <t>História-Lic-Matut.</t>
  </si>
  <si>
    <t>História-Lic-Noturno</t>
  </si>
  <si>
    <t>História-Bch.</t>
  </si>
  <si>
    <t>Letras-Português</t>
  </si>
  <si>
    <t>Letras-Inglês</t>
  </si>
  <si>
    <t>5990.40</t>
  </si>
  <si>
    <t>4002.20</t>
  </si>
  <si>
    <t>Letras-Francês</t>
  </si>
  <si>
    <t>5932.00</t>
  </si>
  <si>
    <t>4900.90</t>
  </si>
  <si>
    <t>Letras-Espanhol</t>
  </si>
  <si>
    <t>Pontuação Máxima em 2012</t>
  </si>
  <si>
    <t>PROCESSO SELETIVO - 2012</t>
  </si>
  <si>
    <t>Pontuação Mínima em 2012</t>
  </si>
  <si>
    <t>RelaçãoCandidato/Vaga</t>
  </si>
  <si>
    <t xml:space="preserve"> - A opção de sua vocação;</t>
  </si>
  <si>
    <t xml:space="preserve"> - A maior ponuação obtida na simulação;</t>
  </si>
  <si>
    <t>- A relação candidato/vaga.</t>
  </si>
  <si>
    <t>Quadro1. Pesos por área do conhecimento para os cursos da UFAC e informações sobre o processo seletivo 2012.</t>
  </si>
  <si>
    <r>
      <t xml:space="preserve">1. Selecione o nome do curso na célula </t>
    </r>
    <r>
      <rPr>
        <b/>
        <sz val="11"/>
        <color indexed="8"/>
        <rFont val="Calibri"/>
        <family val="2"/>
      </rPr>
      <t>A11</t>
    </r>
  </si>
  <si>
    <r>
      <t>2. Digite o valor da pontuação obtida no</t>
    </r>
    <r>
      <rPr>
        <b/>
        <sz val="11"/>
        <color indexed="8"/>
        <rFont val="Calibri"/>
        <family val="2"/>
      </rPr>
      <t xml:space="preserve"> ENEM 2012</t>
    </r>
    <r>
      <rPr>
        <sz val="11"/>
        <color theme="1"/>
        <rFont val="Calibri"/>
        <family val="2"/>
        <scheme val="minor"/>
      </rPr>
      <t xml:space="preserve"> nas áreas do conhecimento nas células </t>
    </r>
    <r>
      <rPr>
        <b/>
        <sz val="11"/>
        <color indexed="8"/>
        <rFont val="Calibri"/>
        <family val="2"/>
      </rPr>
      <t xml:space="preserve">B13, C13, </t>
    </r>
    <r>
      <rPr>
        <sz val="11"/>
        <color theme="1"/>
        <rFont val="Calibri"/>
        <family val="2"/>
        <scheme val="minor"/>
      </rPr>
      <t xml:space="preserve"> </t>
    </r>
  </si>
  <si>
    <t>NUPS/NTI-UFAC</t>
  </si>
  <si>
    <t>6. Faça uma análise e escolha o curso a se inscrever no site do  Sisu considerando: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</si>
</sst>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_);[Red]\(0.00\)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"/>
      <color indexed="8"/>
      <name val="Calibri"/>
      <family val="2"/>
    </font>
    <font>
      <sz val="2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1" fillId="6" borderId="10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/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2" fontId="3" fillId="4" borderId="12" xfId="0" applyNumberFormat="1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1" fillId="6" borderId="14" xfId="0" applyFont="1" applyFill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3" fillId="0" borderId="15" xfId="0" applyFont="1" applyBorder="1" applyProtection="1"/>
    <xf numFmtId="0" fontId="3" fillId="0" borderId="1" xfId="0" applyFont="1" applyBorder="1" applyProtection="1"/>
    <xf numFmtId="0" fontId="1" fillId="4" borderId="0" xfId="0" applyFont="1" applyFill="1" applyBorder="1" applyProtection="1"/>
    <xf numFmtId="2" fontId="1" fillId="4" borderId="0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" fillId="0" borderId="0" xfId="0" applyFont="1" applyFill="1" applyBorder="1" applyAlignment="1" applyProtection="1">
      <alignment horizontal="left"/>
    </xf>
    <xf numFmtId="0" fontId="1" fillId="0" borderId="16" xfId="0" applyFont="1" applyBorder="1" applyAlignment="1" applyProtection="1">
      <alignment horizontal="center"/>
    </xf>
    <xf numFmtId="0" fontId="3" fillId="0" borderId="16" xfId="0" applyFont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7" borderId="15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3" xfId="0" applyFont="1" applyFill="1" applyBorder="1" applyAlignment="1" applyProtection="1">
      <alignment horizontal="center"/>
    </xf>
    <xf numFmtId="2" fontId="0" fillId="8" borderId="1" xfId="0" applyNumberFormat="1" applyFill="1" applyBorder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2" fontId="5" fillId="9" borderId="0" xfId="0" applyNumberFormat="1" applyFont="1" applyFill="1" applyAlignment="1" applyProtection="1">
      <alignment horizontal="center"/>
    </xf>
    <xf numFmtId="0" fontId="5" fillId="9" borderId="0" xfId="0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center"/>
    </xf>
    <xf numFmtId="165" fontId="5" fillId="2" borderId="0" xfId="0" applyNumberFormat="1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4" fontId="5" fillId="8" borderId="0" xfId="0" applyNumberFormat="1" applyFont="1" applyFill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2" fontId="5" fillId="8" borderId="0" xfId="0" applyNumberFormat="1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10" borderId="5" xfId="0" applyFon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center"/>
    </xf>
    <xf numFmtId="0" fontId="5" fillId="5" borderId="17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10" borderId="3" xfId="0" applyFont="1" applyFill="1" applyBorder="1" applyAlignment="1" applyProtection="1">
      <alignment horizontal="center"/>
    </xf>
    <xf numFmtId="0" fontId="5" fillId="11" borderId="3" xfId="0" applyFont="1" applyFill="1" applyBorder="1" applyAlignment="1" applyProtection="1">
      <alignment horizontal="center"/>
    </xf>
    <xf numFmtId="0" fontId="5" fillId="5" borderId="18" xfId="0" applyFont="1" applyFill="1" applyBorder="1" applyAlignment="1" applyProtection="1">
      <alignment horizontal="center"/>
    </xf>
    <xf numFmtId="0" fontId="0" fillId="0" borderId="0" xfId="0" quotePrefix="1" applyProtection="1"/>
    <xf numFmtId="0" fontId="3" fillId="0" borderId="0" xfId="0" applyFont="1" applyProtection="1"/>
    <xf numFmtId="0" fontId="1" fillId="7" borderId="7" xfId="0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2" fontId="0" fillId="0" borderId="0" xfId="0" applyNumberFormat="1" applyProtection="1"/>
    <xf numFmtId="0" fontId="3" fillId="0" borderId="9" xfId="0" applyFont="1" applyBorder="1" applyProtection="1"/>
    <xf numFmtId="0" fontId="1" fillId="0" borderId="0" xfId="0" applyFont="1" applyFill="1" applyBorder="1" applyProtection="1"/>
    <xf numFmtId="2" fontId="1" fillId="0" borderId="0" xfId="0" applyNumberFormat="1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2" fontId="1" fillId="6" borderId="20" xfId="0" applyNumberFormat="1" applyFont="1" applyFill="1" applyBorder="1" applyAlignment="1" applyProtection="1">
      <alignment horizontal="center"/>
    </xf>
    <xf numFmtId="2" fontId="1" fillId="6" borderId="21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2" fontId="1" fillId="6" borderId="22" xfId="0" applyNumberFormat="1" applyFont="1" applyFill="1" applyBorder="1" applyAlignment="1" applyProtection="1">
      <alignment horizontal="center"/>
    </xf>
    <xf numFmtId="2" fontId="1" fillId="12" borderId="14" xfId="0" applyNumberFormat="1" applyFont="1" applyFill="1" applyBorder="1" applyAlignment="1" applyProtection="1">
      <alignment horizontal="center"/>
    </xf>
    <xf numFmtId="2" fontId="1" fillId="12" borderId="32" xfId="0" applyNumberFormat="1" applyFont="1" applyFill="1" applyBorder="1" applyAlignment="1" applyProtection="1">
      <alignment horizontal="center"/>
    </xf>
    <xf numFmtId="2" fontId="1" fillId="12" borderId="33" xfId="0" applyNumberFormat="1" applyFont="1" applyFill="1" applyBorder="1" applyAlignment="1" applyProtection="1">
      <alignment horizontal="center"/>
    </xf>
    <xf numFmtId="2" fontId="1" fillId="2" borderId="4" xfId="0" applyNumberFormat="1" applyFont="1" applyFill="1" applyBorder="1" applyAlignment="1" applyProtection="1">
      <alignment horizontal="left"/>
    </xf>
    <xf numFmtId="2" fontId="1" fillId="2" borderId="5" xfId="0" applyNumberFormat="1" applyFont="1" applyFill="1" applyBorder="1" applyAlignment="1" applyProtection="1">
      <alignment horizontal="left"/>
    </xf>
    <xf numFmtId="2" fontId="1" fillId="13" borderId="7" xfId="0" applyNumberFormat="1" applyFont="1" applyFill="1" applyBorder="1" applyAlignment="1" applyProtection="1">
      <alignment horizontal="left"/>
    </xf>
    <xf numFmtId="2" fontId="1" fillId="13" borderId="3" xfId="0" applyNumberFormat="1" applyFont="1" applyFill="1" applyBorder="1" applyAlignment="1" applyProtection="1">
      <alignment horizontal="left"/>
    </xf>
    <xf numFmtId="2" fontId="1" fillId="2" borderId="15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2" fontId="1" fillId="2" borderId="17" xfId="0" applyNumberFormat="1" applyFont="1" applyFill="1" applyBorder="1" applyAlignment="1" applyProtection="1">
      <alignment horizontal="center"/>
    </xf>
    <xf numFmtId="2" fontId="1" fillId="2" borderId="34" xfId="0" applyNumberFormat="1" applyFont="1" applyFill="1" applyBorder="1" applyAlignment="1" applyProtection="1">
      <alignment horizontal="center"/>
    </xf>
    <xf numFmtId="2" fontId="1" fillId="2" borderId="35" xfId="0" applyNumberFormat="1" applyFont="1" applyFill="1" applyBorder="1" applyAlignment="1" applyProtection="1">
      <alignment horizontal="center"/>
    </xf>
    <xf numFmtId="2" fontId="1" fillId="13" borderId="17" xfId="0" applyNumberFormat="1" applyFont="1" applyFill="1" applyBorder="1" applyAlignment="1" applyProtection="1">
      <alignment horizontal="center"/>
    </xf>
    <xf numFmtId="2" fontId="1" fillId="13" borderId="34" xfId="0" applyNumberFormat="1" applyFont="1" applyFill="1" applyBorder="1" applyAlignment="1" applyProtection="1">
      <alignment horizontal="center"/>
    </xf>
    <xf numFmtId="2" fontId="1" fillId="13" borderId="35" xfId="0" applyNumberFormat="1" applyFont="1" applyFill="1" applyBorder="1" applyAlignment="1" applyProtection="1">
      <alignment horizontal="center"/>
    </xf>
    <xf numFmtId="2" fontId="1" fillId="2" borderId="16" xfId="0" applyNumberFormat="1" applyFont="1" applyFill="1" applyBorder="1" applyAlignment="1" applyProtection="1">
      <alignment horizontal="center"/>
    </xf>
    <xf numFmtId="2" fontId="1" fillId="2" borderId="36" xfId="0" applyNumberFormat="1" applyFont="1" applyFill="1" applyBorder="1" applyAlignment="1" applyProtection="1">
      <alignment horizontal="center"/>
    </xf>
    <xf numFmtId="2" fontId="1" fillId="2" borderId="37" xfId="0" applyNumberFormat="1" applyFont="1" applyFill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5" fillId="0" borderId="31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7" borderId="23" xfId="0" applyFont="1" applyFill="1" applyBorder="1" applyAlignment="1" applyProtection="1">
      <alignment horizontal="center" vertical="center"/>
    </xf>
    <xf numFmtId="0" fontId="1" fillId="7" borderId="24" xfId="0" applyFont="1" applyFill="1" applyBorder="1" applyAlignment="1" applyProtection="1">
      <alignment horizontal="center" vertical="center"/>
    </xf>
    <xf numFmtId="0" fontId="1" fillId="7" borderId="10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14" borderId="3" xfId="0" applyFont="1" applyFill="1" applyBorder="1" applyAlignment="1" applyProtection="1">
      <alignment horizontal="center"/>
      <protection locked="0"/>
    </xf>
    <xf numFmtId="0" fontId="0" fillId="14" borderId="3" xfId="0" applyFill="1" applyBorder="1" applyAlignment="1" applyProtection="1">
      <alignment horizontal="center"/>
      <protection locked="0"/>
    </xf>
    <xf numFmtId="0" fontId="0" fillId="14" borderId="8" xfId="0" applyFill="1" applyBorder="1" applyAlignment="1" applyProtection="1">
      <alignment horizontal="center"/>
      <protection locked="0"/>
    </xf>
    <xf numFmtId="0" fontId="3" fillId="15" borderId="6" xfId="0" applyFont="1" applyFill="1" applyBorder="1" applyProtection="1"/>
    <xf numFmtId="0" fontId="3" fillId="15" borderId="8" xfId="0" applyFont="1" applyFill="1" applyBorder="1" applyAlignment="1" applyProtection="1">
      <alignment horizontal="center"/>
    </xf>
    <xf numFmtId="0" fontId="3" fillId="16" borderId="5" xfId="0" applyFont="1" applyFill="1" applyBorder="1" applyAlignment="1" applyProtection="1">
      <alignment horizontal="center"/>
    </xf>
    <xf numFmtId="0" fontId="3" fillId="16" borderId="3" xfId="0" applyFont="1" applyFill="1" applyBorder="1" applyAlignment="1" applyProtection="1">
      <alignment horizontal="center"/>
    </xf>
    <xf numFmtId="0" fontId="3" fillId="17" borderId="4" xfId="0" applyFont="1" applyFill="1" applyBorder="1" applyAlignment="1" applyProtection="1">
      <alignment horizontal="center"/>
    </xf>
    <xf numFmtId="0" fontId="2" fillId="17" borderId="7" xfId="0" applyFont="1" applyFill="1" applyBorder="1" applyAlignment="1" applyProtection="1">
      <alignment horizontal="center"/>
    </xf>
    <xf numFmtId="0" fontId="3" fillId="17" borderId="7" xfId="0" applyFont="1" applyFill="1" applyBorder="1" applyAlignment="1" applyProtection="1">
      <alignment horizontal="center"/>
    </xf>
    <xf numFmtId="0" fontId="1" fillId="14" borderId="7" xfId="0" applyFont="1" applyFill="1" applyBorder="1" applyAlignment="1" applyProtection="1">
      <alignment horizontal="center"/>
      <protection locked="0"/>
    </xf>
    <xf numFmtId="0" fontId="1" fillId="18" borderId="2" xfId="0" applyFont="1" applyFill="1" applyBorder="1" applyAlignment="1" applyProtection="1">
      <alignment horizontal="center"/>
    </xf>
    <xf numFmtId="0" fontId="1" fillId="18" borderId="3" xfId="0" applyFont="1" applyFill="1" applyBorder="1" applyAlignment="1" applyProtection="1">
      <alignment horizontal="center"/>
    </xf>
    <xf numFmtId="0" fontId="1" fillId="18" borderId="1" xfId="0" applyFont="1" applyFill="1" applyBorder="1" applyAlignment="1" applyProtection="1">
      <alignment horizontal="center"/>
    </xf>
    <xf numFmtId="0" fontId="3" fillId="18" borderId="5" xfId="0" applyFont="1" applyFill="1" applyBorder="1" applyAlignment="1" applyProtection="1">
      <alignment horizontal="center"/>
    </xf>
    <xf numFmtId="0" fontId="0" fillId="18" borderId="3" xfId="0" applyFill="1" applyBorder="1" applyAlignment="1" applyProtection="1">
      <alignment horizontal="center"/>
    </xf>
    <xf numFmtId="0" fontId="3" fillId="18" borderId="3" xfId="0" applyFont="1" applyFill="1" applyBorder="1" applyAlignment="1" applyProtection="1">
      <alignment horizontal="center"/>
    </xf>
    <xf numFmtId="0" fontId="0" fillId="18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080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0</xdr:col>
      <xdr:colOff>1066800</xdr:colOff>
      <xdr:row>4</xdr:row>
      <xdr:rowOff>76200</xdr:rowOff>
    </xdr:to>
    <xdr:pic>
      <xdr:nvPicPr>
        <xdr:cNvPr id="1025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5725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topLeftCell="A4" zoomScale="130" zoomScaleNormal="130" workbookViewId="0">
      <selection activeCell="F13" sqref="F13"/>
    </sheetView>
  </sheetViews>
  <sheetFormatPr defaultRowHeight="15"/>
  <cols>
    <col min="1" max="1" width="19.28515625" customWidth="1"/>
    <col min="2" max="2" width="12.7109375" customWidth="1"/>
    <col min="3" max="3" width="15.42578125" customWidth="1"/>
    <col min="4" max="4" width="15.140625" customWidth="1"/>
    <col min="5" max="5" width="16" customWidth="1"/>
    <col min="6" max="6" width="11.5703125" customWidth="1"/>
    <col min="7" max="7" width="18.140625" bestFit="1" customWidth="1"/>
    <col min="8" max="8" width="17.85546875" bestFit="1" customWidth="1"/>
    <col min="9" max="9" width="16.42578125" bestFit="1" customWidth="1"/>
  </cols>
  <sheetData>
    <row r="1" spans="1:9" s="3" customFormat="1">
      <c r="A1" s="2"/>
      <c r="G1" s="110"/>
      <c r="H1" s="110"/>
      <c r="I1" s="110"/>
    </row>
    <row r="2" spans="1:9" s="3" customFormat="1">
      <c r="A2" s="77" t="s">
        <v>0</v>
      </c>
      <c r="B2" s="77"/>
      <c r="C2" s="77"/>
      <c r="D2" s="77"/>
      <c r="E2" s="77"/>
      <c r="F2" s="77"/>
    </row>
    <row r="3" spans="1:9" s="3" customFormat="1">
      <c r="A3" s="77" t="s">
        <v>13</v>
      </c>
      <c r="B3" s="77"/>
      <c r="C3" s="77"/>
      <c r="D3" s="77"/>
      <c r="E3" s="77"/>
      <c r="F3" s="77"/>
    </row>
    <row r="4" spans="1:9" s="3" customFormat="1">
      <c r="A4" s="77" t="s">
        <v>38</v>
      </c>
      <c r="B4" s="77"/>
      <c r="C4" s="77"/>
      <c r="D4" s="77"/>
      <c r="E4" s="77"/>
      <c r="F4" s="77"/>
    </row>
    <row r="5" spans="1:9" s="3" customFormat="1">
      <c r="A5" s="77" t="s">
        <v>39</v>
      </c>
      <c r="B5" s="77"/>
      <c r="C5" s="77"/>
      <c r="D5" s="77"/>
      <c r="E5" s="77"/>
      <c r="F5" s="77"/>
    </row>
    <row r="6" spans="1:9" s="3" customFormat="1" ht="15.75" thickBot="1">
      <c r="A6" s="2"/>
      <c r="B6" s="2"/>
      <c r="C6" s="2"/>
      <c r="D6" s="2"/>
      <c r="E6" s="2"/>
      <c r="F6" s="2"/>
    </row>
    <row r="7" spans="1:9" s="3" customFormat="1" ht="15.75" thickTop="1">
      <c r="A7" s="104" t="s">
        <v>1</v>
      </c>
      <c r="B7" s="4" t="s">
        <v>4</v>
      </c>
      <c r="C7" s="122" t="s">
        <v>5</v>
      </c>
      <c r="D7" s="30" t="s">
        <v>7</v>
      </c>
      <c r="E7" s="35" t="s">
        <v>8</v>
      </c>
      <c r="F7" s="107" t="s">
        <v>11</v>
      </c>
      <c r="G7" s="100"/>
      <c r="H7" s="101"/>
      <c r="I7" s="101"/>
    </row>
    <row r="8" spans="1:9" s="3" customFormat="1">
      <c r="A8" s="105"/>
      <c r="B8" s="5" t="s">
        <v>2</v>
      </c>
      <c r="C8" s="123" t="s">
        <v>6</v>
      </c>
      <c r="D8" s="31" t="s">
        <v>6</v>
      </c>
      <c r="E8" s="36" t="s">
        <v>6</v>
      </c>
      <c r="F8" s="108"/>
    </row>
    <row r="9" spans="1:9" s="3" customFormat="1" ht="15.75" thickBot="1">
      <c r="A9" s="106"/>
      <c r="B9" s="6" t="s">
        <v>3</v>
      </c>
      <c r="C9" s="124"/>
      <c r="D9" s="32"/>
      <c r="E9" s="37"/>
      <c r="F9" s="109"/>
    </row>
    <row r="10" spans="1:9" s="63" customFormat="1" ht="6" thickTop="1">
      <c r="A10" s="118"/>
      <c r="B10" s="116"/>
      <c r="C10" s="125"/>
      <c r="D10" s="33"/>
      <c r="E10" s="38"/>
      <c r="F10" s="114"/>
    </row>
    <row r="11" spans="1:9" s="3" customFormat="1">
      <c r="A11" s="121" t="s">
        <v>33</v>
      </c>
      <c r="B11" s="65">
        <f>VLOOKUP($A$11,$A$40:$F$71,2,TRUE)</f>
        <v>3</v>
      </c>
      <c r="C11" s="126">
        <f>VLOOKUP(A11,A40:F71,3,TRUE)</f>
        <v>3</v>
      </c>
      <c r="D11" s="66">
        <f>VLOOKUP(A11,A40:F71,4,TRUE)</f>
        <v>1</v>
      </c>
      <c r="E11" s="67">
        <f>VLOOKUP(A11,A40:F71,5,TRUE)</f>
        <v>1</v>
      </c>
      <c r="F11" s="68">
        <f>VLOOKUP(A11,A40:F71,6,TRUE)</f>
        <v>2</v>
      </c>
    </row>
    <row r="12" spans="1:9" s="63" customFormat="1" ht="5.25">
      <c r="A12" s="120"/>
      <c r="B12" s="117"/>
      <c r="C12" s="127"/>
      <c r="D12" s="34"/>
      <c r="E12" s="39"/>
      <c r="F12" s="115"/>
    </row>
    <row r="13" spans="1:9" s="3" customFormat="1">
      <c r="A13" s="64" t="s">
        <v>9</v>
      </c>
      <c r="B13" s="111">
        <v>600</v>
      </c>
      <c r="C13" s="112">
        <v>500</v>
      </c>
      <c r="D13" s="112">
        <v>600</v>
      </c>
      <c r="E13" s="112">
        <v>350</v>
      </c>
      <c r="F13" s="113">
        <v>600</v>
      </c>
    </row>
    <row r="14" spans="1:9" s="63" customFormat="1" ht="5.25">
      <c r="A14" s="119"/>
      <c r="B14" s="117"/>
      <c r="C14" s="127"/>
      <c r="D14" s="34"/>
      <c r="E14" s="39"/>
      <c r="F14" s="115"/>
    </row>
    <row r="15" spans="1:9" s="3" customFormat="1" ht="15.75" thickBot="1">
      <c r="A15" s="29" t="s">
        <v>10</v>
      </c>
      <c r="B15" s="7">
        <f>B11*B13</f>
        <v>1800</v>
      </c>
      <c r="C15" s="128">
        <f>C11*C13</f>
        <v>1500</v>
      </c>
      <c r="D15" s="1">
        <f>D11*D13</f>
        <v>600</v>
      </c>
      <c r="E15" s="40">
        <f>E11*E13</f>
        <v>350</v>
      </c>
      <c r="F15" s="8">
        <f>F11*F13</f>
        <v>1200</v>
      </c>
    </row>
    <row r="16" spans="1:9" s="63" customFormat="1" ht="6.75" thickTop="1" thickBot="1">
      <c r="A16" s="10"/>
      <c r="B16" s="11"/>
      <c r="C16" s="12"/>
      <c r="D16" s="12"/>
      <c r="E16" s="13"/>
      <c r="F16" s="14"/>
    </row>
    <row r="17" spans="1:8" s="3" customFormat="1" ht="16.5" thickTop="1" thickBot="1">
      <c r="A17" s="9" t="s">
        <v>12</v>
      </c>
      <c r="B17" s="78">
        <f>SUM(B15:F15)</f>
        <v>5450</v>
      </c>
      <c r="C17" s="75"/>
      <c r="D17" s="75"/>
      <c r="E17" s="75"/>
      <c r="F17" s="76"/>
      <c r="H17" s="69"/>
    </row>
    <row r="18" spans="1:8" s="3" customFormat="1" ht="16.5" thickTop="1" thickBot="1">
      <c r="A18" s="15" t="s">
        <v>37</v>
      </c>
      <c r="B18" s="75">
        <f>B17/(B11+C11+D11+E11+F11)</f>
        <v>545</v>
      </c>
      <c r="C18" s="75"/>
      <c r="D18" s="75"/>
      <c r="E18" s="75"/>
      <c r="F18" s="76"/>
    </row>
    <row r="19" spans="1:8" s="3" customFormat="1" ht="15.75" thickTop="1">
      <c r="A19" s="71"/>
      <c r="B19" s="72"/>
      <c r="C19" s="72"/>
      <c r="D19" s="72"/>
      <c r="E19" s="72"/>
      <c r="F19" s="72"/>
    </row>
    <row r="20" spans="1:8" s="3" customFormat="1" ht="15.75" thickBot="1">
      <c r="A20" s="71"/>
      <c r="B20" s="72"/>
      <c r="C20" s="72"/>
      <c r="D20" s="72"/>
      <c r="E20" s="72"/>
      <c r="F20" s="72"/>
    </row>
    <row r="21" spans="1:8" s="3" customFormat="1" ht="16.5" thickTop="1" thickBot="1">
      <c r="A21" s="71"/>
      <c r="B21" s="79" t="s">
        <v>64</v>
      </c>
      <c r="C21" s="80"/>
      <c r="D21" s="80"/>
      <c r="E21" s="80"/>
      <c r="F21" s="81"/>
    </row>
    <row r="22" spans="1:8" s="3" customFormat="1" ht="15.75" thickTop="1">
      <c r="A22" s="71"/>
      <c r="B22" s="82" t="s">
        <v>63</v>
      </c>
      <c r="C22" s="83"/>
      <c r="D22" s="88">
        <f>VLOOKUP($A$11,$A$40:$I$71,7,TRUE)</f>
        <v>6312.3</v>
      </c>
      <c r="E22" s="89"/>
      <c r="F22" s="90"/>
    </row>
    <row r="23" spans="1:8" s="3" customFormat="1">
      <c r="A23" s="71"/>
      <c r="B23" s="84" t="s">
        <v>65</v>
      </c>
      <c r="C23" s="85"/>
      <c r="D23" s="91">
        <f>VLOOKUP($A$11,$A$40:$I$71,8,TRUE)</f>
        <v>5479.3</v>
      </c>
      <c r="E23" s="92"/>
      <c r="F23" s="93"/>
    </row>
    <row r="24" spans="1:8" s="3" customFormat="1" ht="15.75" thickBot="1">
      <c r="A24" s="71"/>
      <c r="B24" s="86" t="s">
        <v>66</v>
      </c>
      <c r="C24" s="87"/>
      <c r="D24" s="94">
        <f>VLOOKUP($A$11,$A$40:$I$71,9,TRUE)</f>
        <v>17</v>
      </c>
      <c r="E24" s="95"/>
      <c r="F24" s="96"/>
    </row>
    <row r="25" spans="1:8" s="3" customFormat="1" ht="15.75" thickTop="1">
      <c r="A25" s="21"/>
      <c r="B25" s="22"/>
      <c r="C25" s="22"/>
      <c r="D25" s="22"/>
      <c r="E25" s="22"/>
      <c r="F25" s="22"/>
    </row>
    <row r="26" spans="1:8" s="3" customFormat="1">
      <c r="A26" s="77" t="s">
        <v>41</v>
      </c>
      <c r="B26" s="77"/>
      <c r="C26" s="77"/>
      <c r="D26" s="77"/>
      <c r="E26" s="77"/>
      <c r="F26" s="77"/>
    </row>
    <row r="27" spans="1:8" s="3" customFormat="1">
      <c r="A27" s="3" t="s">
        <v>71</v>
      </c>
    </row>
    <row r="28" spans="1:8" s="3" customFormat="1">
      <c r="A28" s="3" t="s">
        <v>72</v>
      </c>
    </row>
    <row r="29" spans="1:8" s="3" customFormat="1">
      <c r="A29" s="3" t="s">
        <v>43</v>
      </c>
    </row>
    <row r="30" spans="1:8" s="3" customFormat="1">
      <c r="A30" s="3" t="s">
        <v>42</v>
      </c>
    </row>
    <row r="31" spans="1:8" s="3" customFormat="1">
      <c r="A31" s="3" t="s">
        <v>74</v>
      </c>
    </row>
    <row r="32" spans="1:8" s="3" customFormat="1">
      <c r="A32" s="3" t="s">
        <v>67</v>
      </c>
    </row>
    <row r="33" spans="1:9" s="3" customFormat="1">
      <c r="A33" s="62" t="s">
        <v>68</v>
      </c>
    </row>
    <row r="34" spans="1:9" s="3" customFormat="1">
      <c r="A34" s="62" t="s">
        <v>69</v>
      </c>
    </row>
    <row r="35" spans="1:9" s="3" customFormat="1">
      <c r="G35" s="43"/>
      <c r="H35" s="41"/>
      <c r="I35" s="41"/>
    </row>
    <row r="36" spans="1:9" s="2" customFormat="1">
      <c r="A36" s="2" t="s">
        <v>70</v>
      </c>
      <c r="H36" s="41"/>
      <c r="I36" s="41"/>
    </row>
    <row r="37" spans="1:9" s="23" customFormat="1" ht="15.75" thickBot="1">
      <c r="H37" s="42"/>
      <c r="I37" s="42"/>
    </row>
    <row r="38" spans="1:9" s="3" customFormat="1" ht="15.75" thickTop="1">
      <c r="A38" s="73" t="s">
        <v>40</v>
      </c>
      <c r="B38" s="102" t="s">
        <v>16</v>
      </c>
      <c r="C38" s="102"/>
      <c r="D38" s="102"/>
      <c r="E38" s="102"/>
      <c r="F38" s="103"/>
      <c r="G38" s="97" t="s">
        <v>44</v>
      </c>
      <c r="H38" s="98"/>
      <c r="I38" s="99"/>
    </row>
    <row r="39" spans="1:9" s="3" customFormat="1" ht="15.75" thickBot="1">
      <c r="A39" s="74"/>
      <c r="B39" s="16" t="s">
        <v>4</v>
      </c>
      <c r="C39" s="16" t="s">
        <v>5</v>
      </c>
      <c r="D39" s="16" t="s">
        <v>7</v>
      </c>
      <c r="E39" s="16" t="s">
        <v>8</v>
      </c>
      <c r="F39" s="25" t="s">
        <v>11</v>
      </c>
      <c r="G39" s="27" t="s">
        <v>46</v>
      </c>
      <c r="H39" s="27" t="s">
        <v>47</v>
      </c>
      <c r="I39" s="28" t="s">
        <v>45</v>
      </c>
    </row>
    <row r="40" spans="1:9" s="3" customFormat="1" ht="15.75" thickTop="1">
      <c r="A40" s="17" t="s">
        <v>17</v>
      </c>
      <c r="B40" s="52">
        <v>2</v>
      </c>
      <c r="C40" s="53">
        <v>3</v>
      </c>
      <c r="D40" s="54">
        <v>1</v>
      </c>
      <c r="E40" s="55">
        <v>1</v>
      </c>
      <c r="F40" s="56">
        <v>2</v>
      </c>
      <c r="G40" s="44">
        <v>6295.8</v>
      </c>
      <c r="H40" s="46">
        <v>4895.8999999999996</v>
      </c>
      <c r="I40" s="49">
        <v>3.35</v>
      </c>
    </row>
    <row r="41" spans="1:9" s="3" customFormat="1">
      <c r="A41" s="18" t="s">
        <v>18</v>
      </c>
      <c r="B41" s="57">
        <v>2</v>
      </c>
      <c r="C41" s="58">
        <v>1</v>
      </c>
      <c r="D41" s="59">
        <v>3</v>
      </c>
      <c r="E41" s="60">
        <v>1</v>
      </c>
      <c r="F41" s="61">
        <v>2</v>
      </c>
      <c r="G41" s="44">
        <v>6279</v>
      </c>
      <c r="H41" s="46">
        <v>4967.3</v>
      </c>
      <c r="I41" s="49">
        <v>13.12</v>
      </c>
    </row>
    <row r="42" spans="1:9" s="3" customFormat="1">
      <c r="A42" s="18" t="s">
        <v>19</v>
      </c>
      <c r="B42" s="57">
        <v>3</v>
      </c>
      <c r="C42" s="58">
        <v>3</v>
      </c>
      <c r="D42" s="59">
        <v>1</v>
      </c>
      <c r="E42" s="60">
        <v>1</v>
      </c>
      <c r="F42" s="61">
        <v>2</v>
      </c>
      <c r="G42" s="44">
        <v>7431.5</v>
      </c>
      <c r="H42" s="46">
        <v>5825.9</v>
      </c>
      <c r="I42" s="49">
        <v>15.52</v>
      </c>
    </row>
    <row r="43" spans="1:9" s="3" customFormat="1">
      <c r="A43" s="18" t="s">
        <v>20</v>
      </c>
      <c r="B43" s="57">
        <v>3</v>
      </c>
      <c r="C43" s="58">
        <v>2</v>
      </c>
      <c r="D43" s="59">
        <v>1</v>
      </c>
      <c r="E43" s="60">
        <v>1</v>
      </c>
      <c r="F43" s="61">
        <v>2</v>
      </c>
      <c r="G43" s="44">
        <v>6591.5</v>
      </c>
      <c r="H43" s="46">
        <v>5382.1</v>
      </c>
      <c r="I43" s="50">
        <v>12.7</v>
      </c>
    </row>
    <row r="44" spans="1:9" s="3" customFormat="1">
      <c r="A44" s="18" t="s">
        <v>21</v>
      </c>
      <c r="B44" s="57">
        <v>3</v>
      </c>
      <c r="C44" s="58">
        <v>3</v>
      </c>
      <c r="D44" s="59">
        <v>1</v>
      </c>
      <c r="E44" s="60">
        <v>1</v>
      </c>
      <c r="F44" s="61">
        <v>2</v>
      </c>
      <c r="G44" s="44">
        <v>7908.1</v>
      </c>
      <c r="H44" s="46">
        <v>6917.1</v>
      </c>
      <c r="I44" s="49">
        <v>67.72</v>
      </c>
    </row>
    <row r="45" spans="1:9" s="3" customFormat="1">
      <c r="A45" s="18" t="s">
        <v>22</v>
      </c>
      <c r="B45" s="57">
        <v>1</v>
      </c>
      <c r="C45" s="58">
        <v>2</v>
      </c>
      <c r="D45" s="59">
        <v>1</v>
      </c>
      <c r="E45" s="60">
        <v>3</v>
      </c>
      <c r="F45" s="61">
        <v>2</v>
      </c>
      <c r="G45" s="44">
        <v>7015.4</v>
      </c>
      <c r="H45" s="46">
        <v>6134.1</v>
      </c>
      <c r="I45" s="49">
        <v>14.74</v>
      </c>
    </row>
    <row r="46" spans="1:9" s="3" customFormat="1">
      <c r="A46" s="18" t="s">
        <v>49</v>
      </c>
      <c r="B46" s="57">
        <v>2</v>
      </c>
      <c r="C46" s="58">
        <v>1</v>
      </c>
      <c r="D46" s="59">
        <v>3</v>
      </c>
      <c r="E46" s="60">
        <v>1</v>
      </c>
      <c r="F46" s="61">
        <v>2</v>
      </c>
      <c r="G46" s="44">
        <v>5786.8</v>
      </c>
      <c r="H46" s="46">
        <v>4731.3999999999996</v>
      </c>
      <c r="I46" s="49">
        <v>13.68</v>
      </c>
    </row>
    <row r="47" spans="1:9" s="3" customFormat="1">
      <c r="A47" s="18" t="s">
        <v>48</v>
      </c>
      <c r="B47" s="57">
        <v>2</v>
      </c>
      <c r="C47" s="58">
        <v>1</v>
      </c>
      <c r="D47" s="59">
        <v>3</v>
      </c>
      <c r="E47" s="60">
        <v>1</v>
      </c>
      <c r="F47" s="61">
        <v>2</v>
      </c>
      <c r="G47" s="44">
        <v>6347.5</v>
      </c>
      <c r="H47" s="46">
        <v>4921.3</v>
      </c>
      <c r="I47" s="49">
        <v>26.74</v>
      </c>
    </row>
    <row r="48" spans="1:9" s="3" customFormat="1">
      <c r="A48" s="18" t="s">
        <v>23</v>
      </c>
      <c r="B48" s="57">
        <v>2</v>
      </c>
      <c r="C48" s="58">
        <v>1</v>
      </c>
      <c r="D48" s="59">
        <v>3</v>
      </c>
      <c r="E48" s="60">
        <v>1</v>
      </c>
      <c r="F48" s="61">
        <v>2</v>
      </c>
      <c r="G48" s="44">
        <v>6230.9</v>
      </c>
      <c r="H48" s="46">
        <v>5410.9</v>
      </c>
      <c r="I48" s="50">
        <v>57.3</v>
      </c>
    </row>
    <row r="49" spans="1:9" s="3" customFormat="1">
      <c r="A49" s="18" t="s">
        <v>24</v>
      </c>
      <c r="B49" s="57">
        <v>2</v>
      </c>
      <c r="C49" s="58">
        <v>1</v>
      </c>
      <c r="D49" s="59">
        <v>3</v>
      </c>
      <c r="E49" s="60">
        <v>1</v>
      </c>
      <c r="F49" s="61">
        <v>2</v>
      </c>
      <c r="G49" s="44">
        <v>6077.2</v>
      </c>
      <c r="H49" s="46">
        <v>5068.5</v>
      </c>
      <c r="I49" s="49">
        <v>10.88</v>
      </c>
    </row>
    <row r="50" spans="1:9" s="3" customFormat="1">
      <c r="A50" s="18" t="s">
        <v>25</v>
      </c>
      <c r="B50" s="57">
        <v>2</v>
      </c>
      <c r="C50" s="58">
        <v>1</v>
      </c>
      <c r="D50" s="59">
        <v>2</v>
      </c>
      <c r="E50" s="60">
        <v>3</v>
      </c>
      <c r="F50" s="61">
        <v>2</v>
      </c>
      <c r="G50" s="44">
        <v>7576.6</v>
      </c>
      <c r="H50" s="46">
        <v>6852.9</v>
      </c>
      <c r="I50" s="50">
        <v>35.799999999999997</v>
      </c>
    </row>
    <row r="51" spans="1:9" s="3" customFormat="1">
      <c r="A51" s="18" t="s">
        <v>26</v>
      </c>
      <c r="B51" s="57">
        <v>2</v>
      </c>
      <c r="C51" s="58">
        <v>1</v>
      </c>
      <c r="D51" s="59">
        <v>2</v>
      </c>
      <c r="E51" s="60">
        <v>3</v>
      </c>
      <c r="F51" s="61">
        <v>2</v>
      </c>
      <c r="G51" s="44">
        <v>8143</v>
      </c>
      <c r="H51" s="46">
        <v>6480.8</v>
      </c>
      <c r="I51" s="49">
        <v>18.64</v>
      </c>
    </row>
    <row r="52" spans="1:9" s="3" customFormat="1">
      <c r="A52" s="18" t="s">
        <v>27</v>
      </c>
      <c r="B52" s="57">
        <v>2</v>
      </c>
      <c r="C52" s="58">
        <v>1</v>
      </c>
      <c r="D52" s="59">
        <v>3</v>
      </c>
      <c r="E52" s="60">
        <v>1</v>
      </c>
      <c r="F52" s="61">
        <v>2</v>
      </c>
      <c r="G52" s="44">
        <v>5878.8</v>
      </c>
      <c r="H52" s="46">
        <v>5106.2</v>
      </c>
      <c r="I52" s="49">
        <v>14.987</v>
      </c>
    </row>
    <row r="53" spans="1:9" s="3" customFormat="1">
      <c r="A53" s="18" t="s">
        <v>28</v>
      </c>
      <c r="B53" s="57">
        <v>3</v>
      </c>
      <c r="C53" s="58">
        <v>3</v>
      </c>
      <c r="D53" s="59">
        <v>1</v>
      </c>
      <c r="E53" s="60">
        <v>1</v>
      </c>
      <c r="F53" s="61">
        <v>2</v>
      </c>
      <c r="G53" s="44">
        <v>6688.1</v>
      </c>
      <c r="H53" s="46">
        <v>5288.4</v>
      </c>
      <c r="I53" s="49">
        <v>4.58</v>
      </c>
    </row>
    <row r="54" spans="1:9" s="3" customFormat="1">
      <c r="A54" s="18" t="s">
        <v>29</v>
      </c>
      <c r="B54" s="57">
        <v>2</v>
      </c>
      <c r="C54" s="58">
        <v>1</v>
      </c>
      <c r="D54" s="59">
        <v>3</v>
      </c>
      <c r="E54" s="60">
        <v>3</v>
      </c>
      <c r="F54" s="61">
        <v>2</v>
      </c>
      <c r="G54" s="44">
        <v>7833.2</v>
      </c>
      <c r="H54" s="46">
        <v>5403.8</v>
      </c>
      <c r="I54" s="49">
        <v>2.8</v>
      </c>
    </row>
    <row r="55" spans="1:9" s="3" customFormat="1">
      <c r="A55" s="18" t="s">
        <v>51</v>
      </c>
      <c r="B55" s="57">
        <v>2</v>
      </c>
      <c r="C55" s="58">
        <v>3</v>
      </c>
      <c r="D55" s="59">
        <v>1</v>
      </c>
      <c r="E55" s="60">
        <v>1</v>
      </c>
      <c r="F55" s="61">
        <v>2</v>
      </c>
      <c r="G55" s="44">
        <v>6288.9</v>
      </c>
      <c r="H55" s="46">
        <v>4630.6000000000004</v>
      </c>
      <c r="I55" s="49">
        <v>4.1749999999999998</v>
      </c>
    </row>
    <row r="56" spans="1:9" s="3" customFormat="1">
      <c r="A56" s="18" t="s">
        <v>50</v>
      </c>
      <c r="B56" s="57">
        <v>2</v>
      </c>
      <c r="C56" s="58">
        <v>3</v>
      </c>
      <c r="D56" s="59">
        <v>1</v>
      </c>
      <c r="E56" s="60">
        <v>1</v>
      </c>
      <c r="F56" s="61">
        <v>2</v>
      </c>
      <c r="G56" s="44">
        <v>5687.1</v>
      </c>
      <c r="H56" s="46">
        <v>4719.8999999999996</v>
      </c>
      <c r="I56" s="49">
        <v>5.52</v>
      </c>
    </row>
    <row r="57" spans="1:9" s="3" customFormat="1">
      <c r="A57" s="18" t="s">
        <v>52</v>
      </c>
      <c r="B57" s="57">
        <v>3</v>
      </c>
      <c r="C57" s="58">
        <v>3</v>
      </c>
      <c r="D57" s="59">
        <v>1</v>
      </c>
      <c r="E57" s="60">
        <v>1</v>
      </c>
      <c r="F57" s="61">
        <v>2</v>
      </c>
      <c r="G57" s="44">
        <v>6395.9</v>
      </c>
      <c r="H57" s="47">
        <v>5385.7</v>
      </c>
      <c r="I57" s="49">
        <v>5.62</v>
      </c>
    </row>
    <row r="58" spans="1:9" s="3" customFormat="1">
      <c r="A58" s="18" t="s">
        <v>53</v>
      </c>
      <c r="B58" s="57">
        <v>3</v>
      </c>
      <c r="C58" s="58">
        <v>3</v>
      </c>
      <c r="D58" s="59">
        <v>1</v>
      </c>
      <c r="E58" s="60">
        <v>1</v>
      </c>
      <c r="F58" s="61">
        <v>2</v>
      </c>
      <c r="G58" s="44">
        <v>6659.1</v>
      </c>
      <c r="H58" s="46">
        <v>5611.1</v>
      </c>
      <c r="I58" s="49">
        <v>13.08</v>
      </c>
    </row>
    <row r="59" spans="1:9" s="3" customFormat="1">
      <c r="A59" s="18" t="s">
        <v>54</v>
      </c>
      <c r="B59" s="57">
        <v>3</v>
      </c>
      <c r="C59" s="58">
        <v>3</v>
      </c>
      <c r="D59" s="59">
        <v>1</v>
      </c>
      <c r="E59" s="60">
        <v>1</v>
      </c>
      <c r="F59" s="61">
        <v>2</v>
      </c>
      <c r="G59" s="44">
        <v>6623</v>
      </c>
      <c r="H59" s="46">
        <v>4846</v>
      </c>
      <c r="I59" s="49">
        <v>2.2599999999999998</v>
      </c>
    </row>
    <row r="60" spans="1:9" s="3" customFormat="1">
      <c r="A60" s="18" t="s">
        <v>55</v>
      </c>
      <c r="B60" s="57">
        <v>3</v>
      </c>
      <c r="C60" s="58">
        <v>2</v>
      </c>
      <c r="D60" s="59">
        <v>1</v>
      </c>
      <c r="E60" s="60">
        <v>1</v>
      </c>
      <c r="F60" s="61">
        <v>2</v>
      </c>
      <c r="G60" s="44">
        <v>6479.6</v>
      </c>
      <c r="H60" s="46">
        <v>4964.5</v>
      </c>
      <c r="I60" s="49">
        <v>7</v>
      </c>
    </row>
    <row r="61" spans="1:9" s="3" customFormat="1">
      <c r="A61" s="18" t="s">
        <v>56</v>
      </c>
      <c r="B61" s="57">
        <v>3</v>
      </c>
      <c r="C61" s="58">
        <v>2</v>
      </c>
      <c r="D61" s="59">
        <v>1</v>
      </c>
      <c r="E61" s="60">
        <v>1</v>
      </c>
      <c r="F61" s="61">
        <v>2</v>
      </c>
      <c r="G61" s="44">
        <v>5888.4</v>
      </c>
      <c r="H61" s="46">
        <v>5065.5</v>
      </c>
      <c r="I61" s="49">
        <v>5.12</v>
      </c>
    </row>
    <row r="62" spans="1:9" s="3" customFormat="1">
      <c r="A62" s="18" t="s">
        <v>59</v>
      </c>
      <c r="B62" s="57">
        <v>3</v>
      </c>
      <c r="C62" s="58">
        <v>2</v>
      </c>
      <c r="D62" s="59">
        <v>1</v>
      </c>
      <c r="E62" s="60">
        <v>1</v>
      </c>
      <c r="F62" s="61">
        <v>2</v>
      </c>
      <c r="G62" s="45" t="s">
        <v>57</v>
      </c>
      <c r="H62" s="48" t="s">
        <v>58</v>
      </c>
      <c r="I62" s="49">
        <v>1.76</v>
      </c>
    </row>
    <row r="63" spans="1:9" s="3" customFormat="1">
      <c r="A63" s="18" t="s">
        <v>62</v>
      </c>
      <c r="B63" s="57">
        <v>3</v>
      </c>
      <c r="C63" s="58">
        <v>2</v>
      </c>
      <c r="D63" s="59">
        <v>1</v>
      </c>
      <c r="E63" s="60">
        <v>1</v>
      </c>
      <c r="F63" s="61">
        <v>2</v>
      </c>
      <c r="G63" s="45" t="s">
        <v>60</v>
      </c>
      <c r="H63" s="48" t="s">
        <v>61</v>
      </c>
      <c r="I63" s="49">
        <v>10.44</v>
      </c>
    </row>
    <row r="64" spans="1:9" s="3" customFormat="1">
      <c r="A64" s="18" t="s">
        <v>8</v>
      </c>
      <c r="B64" s="57">
        <v>2</v>
      </c>
      <c r="C64" s="58">
        <v>1</v>
      </c>
      <c r="D64" s="59">
        <v>2</v>
      </c>
      <c r="E64" s="60">
        <v>3</v>
      </c>
      <c r="F64" s="61">
        <v>2</v>
      </c>
      <c r="G64" s="44">
        <v>7069</v>
      </c>
      <c r="H64" s="46">
        <v>5496.8</v>
      </c>
      <c r="I64" s="49">
        <v>5.7</v>
      </c>
    </row>
    <row r="65" spans="1:9" s="3" customFormat="1" ht="15.75" customHeight="1">
      <c r="A65" s="18" t="s">
        <v>30</v>
      </c>
      <c r="B65" s="57">
        <v>2</v>
      </c>
      <c r="C65" s="58">
        <v>1</v>
      </c>
      <c r="D65" s="59">
        <v>3</v>
      </c>
      <c r="E65" s="60">
        <v>1</v>
      </c>
      <c r="F65" s="61">
        <v>2</v>
      </c>
      <c r="G65" s="44">
        <v>7357.2</v>
      </c>
      <c r="H65" s="46">
        <v>7029.6</v>
      </c>
      <c r="I65" s="49">
        <v>183.3</v>
      </c>
    </row>
    <row r="66" spans="1:9" s="3" customFormat="1">
      <c r="A66" s="18" t="s">
        <v>31</v>
      </c>
      <c r="B66" s="57">
        <v>2</v>
      </c>
      <c r="C66" s="58">
        <v>1</v>
      </c>
      <c r="D66" s="59">
        <v>3</v>
      </c>
      <c r="E66" s="60">
        <v>1</v>
      </c>
      <c r="F66" s="61">
        <v>2</v>
      </c>
      <c r="G66" s="44">
        <v>6551.4</v>
      </c>
      <c r="H66" s="46">
        <v>5427.9</v>
      </c>
      <c r="I66" s="49">
        <v>21.72</v>
      </c>
    </row>
    <row r="67" spans="1:9" s="3" customFormat="1">
      <c r="A67" s="18" t="s">
        <v>32</v>
      </c>
      <c r="B67" s="57">
        <v>2</v>
      </c>
      <c r="C67" s="58">
        <v>1</v>
      </c>
      <c r="D67" s="59">
        <v>3</v>
      </c>
      <c r="E67" s="60">
        <v>1</v>
      </c>
      <c r="F67" s="61">
        <v>2</v>
      </c>
      <c r="G67" s="44">
        <v>6115.8</v>
      </c>
      <c r="H67" s="46">
        <v>5428.2</v>
      </c>
      <c r="I67" s="50">
        <v>31.92</v>
      </c>
    </row>
    <row r="68" spans="1:9" s="3" customFormat="1">
      <c r="A68" s="18" t="s">
        <v>33</v>
      </c>
      <c r="B68" s="57">
        <v>3</v>
      </c>
      <c r="C68" s="58">
        <v>3</v>
      </c>
      <c r="D68" s="59">
        <v>1</v>
      </c>
      <c r="E68" s="60">
        <v>1</v>
      </c>
      <c r="F68" s="61">
        <v>2</v>
      </c>
      <c r="G68" s="44">
        <v>6312.3</v>
      </c>
      <c r="H68" s="46">
        <v>5479.3</v>
      </c>
      <c r="I68" s="51">
        <v>17</v>
      </c>
    </row>
    <row r="69" spans="1:9" s="3" customFormat="1">
      <c r="A69" s="18" t="s">
        <v>34</v>
      </c>
      <c r="B69" s="57">
        <v>2</v>
      </c>
      <c r="C69" s="58">
        <v>1</v>
      </c>
      <c r="D69" s="59">
        <v>3</v>
      </c>
      <c r="E69" s="60">
        <v>3</v>
      </c>
      <c r="F69" s="61">
        <v>2</v>
      </c>
      <c r="G69" s="44">
        <v>7452.1</v>
      </c>
      <c r="H69" s="46">
        <v>5620.2</v>
      </c>
      <c r="I69" s="50">
        <v>3.78</v>
      </c>
    </row>
    <row r="70" spans="1:9" s="3" customFormat="1">
      <c r="A70" s="18" t="s">
        <v>35</v>
      </c>
      <c r="B70" s="57">
        <v>2</v>
      </c>
      <c r="C70" s="58">
        <v>1</v>
      </c>
      <c r="D70" s="59">
        <v>2</v>
      </c>
      <c r="E70" s="60">
        <v>3</v>
      </c>
      <c r="F70" s="61">
        <v>2</v>
      </c>
      <c r="G70" s="44">
        <v>7140</v>
      </c>
      <c r="H70" s="46">
        <v>5932.7</v>
      </c>
      <c r="I70" s="50">
        <v>15.38</v>
      </c>
    </row>
    <row r="71" spans="1:9" s="3" customFormat="1">
      <c r="A71" s="18" t="s">
        <v>36</v>
      </c>
      <c r="B71" s="57">
        <v>2</v>
      </c>
      <c r="C71" s="58">
        <v>1</v>
      </c>
      <c r="D71" s="59">
        <v>3</v>
      </c>
      <c r="E71" s="60">
        <v>3</v>
      </c>
      <c r="F71" s="61">
        <v>2</v>
      </c>
      <c r="G71" s="44">
        <v>7604.3</v>
      </c>
      <c r="H71" s="46">
        <v>5926.9</v>
      </c>
      <c r="I71" s="50">
        <v>16.420000000000002</v>
      </c>
    </row>
    <row r="72" spans="1:9" s="63" customFormat="1" ht="6" thickBot="1">
      <c r="A72" s="19"/>
      <c r="B72" s="20"/>
      <c r="C72" s="20"/>
      <c r="D72" s="20"/>
      <c r="E72" s="20"/>
      <c r="F72" s="26"/>
      <c r="G72" s="20"/>
      <c r="H72" s="20"/>
      <c r="I72" s="70"/>
    </row>
    <row r="73" spans="1:9" s="3" customFormat="1" ht="15.75" thickTop="1"/>
    <row r="74" spans="1:9" s="3" customFormat="1">
      <c r="A74" s="24" t="s">
        <v>73</v>
      </c>
    </row>
    <row r="75" spans="1:9" s="3" customFormat="1"/>
    <row r="76" spans="1:9" s="3" customFormat="1"/>
    <row r="77" spans="1:9" s="3" customFormat="1"/>
    <row r="78" spans="1:9" s="3" customFormat="1"/>
    <row r="79" spans="1:9" s="3" customFormat="1"/>
    <row r="80" spans="1:9" s="3" customFormat="1"/>
    <row r="81" s="3" customFormat="1"/>
  </sheetData>
  <sheetProtection password="BCED" sheet="1" objects="1" scenarios="1" selectLockedCells="1"/>
  <mergeCells count="20">
    <mergeCell ref="G38:I38"/>
    <mergeCell ref="G7:I7"/>
    <mergeCell ref="B38:F38"/>
    <mergeCell ref="A2:F2"/>
    <mergeCell ref="A3:F3"/>
    <mergeCell ref="A5:F5"/>
    <mergeCell ref="A7:A9"/>
    <mergeCell ref="F7:F9"/>
    <mergeCell ref="A38:A39"/>
    <mergeCell ref="B18:F18"/>
    <mergeCell ref="A26:F26"/>
    <mergeCell ref="A4:F4"/>
    <mergeCell ref="B17:F17"/>
    <mergeCell ref="B21:F21"/>
    <mergeCell ref="B22:C22"/>
    <mergeCell ref="B23:C23"/>
    <mergeCell ref="B24:C24"/>
    <mergeCell ref="D22:F22"/>
    <mergeCell ref="D23:F23"/>
    <mergeCell ref="D24:F24"/>
  </mergeCells>
  <phoneticPr fontId="0" type="noConversion"/>
  <dataValidations xWindow="694" yWindow="283" count="1">
    <dataValidation type="list" allowBlank="1" showInputMessage="1" showErrorMessage="1" prompt="Selecione o curso clicando na seta" sqref="A11">
      <formula1>$A$40:$A$71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E10" sqref="E10"/>
    </sheetView>
  </sheetViews>
  <sheetFormatPr defaultRowHeight="15"/>
  <cols>
    <col min="2" max="2" width="10.5703125" bestFit="1" customWidth="1"/>
    <col min="3" max="3" width="11.28515625" bestFit="1" customWidth="1"/>
  </cols>
  <sheetData>
    <row r="2" spans="1:3">
      <c r="A2" t="s">
        <v>0</v>
      </c>
    </row>
    <row r="4" spans="1:3">
      <c r="A4" t="s">
        <v>14</v>
      </c>
      <c r="B4" t="s">
        <v>15</v>
      </c>
    </row>
    <row r="5" spans="1:3">
      <c r="B5" t="s">
        <v>4</v>
      </c>
      <c r="C5" t="s">
        <v>5</v>
      </c>
    </row>
  </sheetData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Ribamar</dc:creator>
  <cp:lastModifiedBy>Ascom Web</cp:lastModifiedBy>
  <cp:lastPrinted>2013-01-04T20:01:51Z</cp:lastPrinted>
  <dcterms:created xsi:type="dcterms:W3CDTF">2013-01-04T19:19:20Z</dcterms:created>
  <dcterms:modified xsi:type="dcterms:W3CDTF">2013-01-10T12:07:00Z</dcterms:modified>
</cp:coreProperties>
</file>